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D盘\我的技术文件夹\光明食品集团    农机\光明食品集团           农机补贴 材料\2020年        各单位农机购置补贴   申报\2020年农机购置补贴资金     结算\"/>
    </mc:Choice>
  </mc:AlternateContent>
  <bookViews>
    <workbookView xWindow="0" yWindow="0" windowWidth="21000" windowHeight="12180"/>
  </bookViews>
  <sheets>
    <sheet name="Sheet1" sheetId="1" r:id="rId1"/>
  </sheets>
  <calcPr calcId="162913" concurrentCalc="0" concurrentManualCount="4"/>
</workbook>
</file>

<file path=xl/calcChain.xml><?xml version="1.0" encoding="utf-8"?>
<calcChain xmlns="http://schemas.openxmlformats.org/spreadsheetml/2006/main">
  <c r="I44" i="1" l="1"/>
  <c r="N4" i="1"/>
  <c r="O4" i="1"/>
  <c r="P4" i="1"/>
  <c r="Q4" i="1"/>
  <c r="N5" i="1"/>
  <c r="O5" i="1"/>
  <c r="P5" i="1"/>
  <c r="Q5" i="1"/>
  <c r="N6" i="1"/>
  <c r="O6" i="1"/>
  <c r="P6" i="1"/>
  <c r="N7" i="1"/>
  <c r="O7" i="1"/>
  <c r="P7" i="1"/>
  <c r="Q7" i="1"/>
  <c r="N8" i="1"/>
  <c r="O8" i="1"/>
  <c r="P8" i="1"/>
  <c r="Q8" i="1"/>
  <c r="K11" i="1"/>
  <c r="N11" i="1"/>
  <c r="O11" i="1"/>
  <c r="P11" i="1"/>
  <c r="K12" i="1"/>
  <c r="N12" i="1"/>
  <c r="O12" i="1"/>
  <c r="P12" i="1"/>
  <c r="Q12" i="1"/>
  <c r="K13" i="1"/>
  <c r="N13" i="1"/>
  <c r="O13" i="1"/>
  <c r="P13" i="1"/>
  <c r="Q13" i="1"/>
  <c r="K14" i="1"/>
  <c r="N14" i="1"/>
  <c r="O14" i="1"/>
  <c r="P14" i="1"/>
  <c r="Q14" i="1"/>
  <c r="K15" i="1"/>
  <c r="N15" i="1"/>
  <c r="O15" i="1"/>
  <c r="P15" i="1"/>
  <c r="Q15" i="1"/>
  <c r="K16" i="1"/>
  <c r="N16" i="1"/>
  <c r="O16" i="1"/>
  <c r="P16" i="1"/>
  <c r="Q16" i="1"/>
  <c r="K17" i="1"/>
  <c r="N17" i="1"/>
  <c r="O17" i="1"/>
  <c r="P17" i="1"/>
  <c r="Q17" i="1"/>
  <c r="K18" i="1"/>
  <c r="O18" i="1"/>
  <c r="P18" i="1"/>
  <c r="Q18" i="1"/>
  <c r="N30" i="1"/>
  <c r="O30" i="1"/>
  <c r="P30" i="1"/>
  <c r="Q30" i="1"/>
  <c r="N31" i="1"/>
  <c r="O31" i="1"/>
  <c r="P31" i="1"/>
  <c r="Q31" i="1"/>
  <c r="N32" i="1"/>
  <c r="O32" i="1"/>
  <c r="P32" i="1"/>
  <c r="Q32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K44" i="1"/>
  <c r="N44" i="1"/>
  <c r="O44" i="1"/>
  <c r="P44" i="1"/>
  <c r="Q44" i="1"/>
</calcChain>
</file>

<file path=xl/sharedStrings.xml><?xml version="1.0" encoding="utf-8"?>
<sst xmlns="http://schemas.openxmlformats.org/spreadsheetml/2006/main" count="240" uniqueCount="149">
  <si>
    <t>序
号</t>
  </si>
  <si>
    <t>小 类</t>
  </si>
  <si>
    <t>品  目</t>
  </si>
  <si>
    <t>生产企业名称</t>
  </si>
  <si>
    <t>产品型号</t>
  </si>
  <si>
    <t>分类名称</t>
  </si>
  <si>
    <t>数量
(台/套)</t>
  </si>
  <si>
    <t xml:space="preserve"> 单价/台      （元）</t>
  </si>
  <si>
    <t>总价
(万元)</t>
  </si>
  <si>
    <t>单台补贴（万元）</t>
  </si>
  <si>
    <t>补贴合计(万元)</t>
  </si>
  <si>
    <t>企业自筹
(万元)</t>
  </si>
  <si>
    <t>备注</t>
  </si>
  <si>
    <t>中央</t>
  </si>
  <si>
    <t>市</t>
  </si>
  <si>
    <t>合计</t>
  </si>
  <si>
    <t>崇明农场</t>
  </si>
  <si>
    <t>上海跃进现代农业有限公司</t>
  </si>
  <si>
    <t>拖拉机</t>
  </si>
  <si>
    <t>轮式拖拉机</t>
  </si>
  <si>
    <t>50—60马力四轮驱动拖拉机</t>
  </si>
  <si>
    <t>道依茨法尔机械有限公司</t>
  </si>
  <si>
    <t>SH554</t>
  </si>
  <si>
    <t>播种
机械</t>
  </si>
  <si>
    <t>水稻直播机（穴播机）</t>
  </si>
  <si>
    <t>12行及以上，自走四轮乘坐式水稻直播机</t>
  </si>
  <si>
    <t>滁州禾田农业机械有限公司</t>
  </si>
  <si>
    <t>2BDZ-12A(HTZ1220)</t>
  </si>
  <si>
    <t>茎秆收集处理机械</t>
  </si>
  <si>
    <t>秸秆粉碎还田机</t>
  </si>
  <si>
    <t>2—2.5m秸秆粉碎还田机</t>
  </si>
  <si>
    <t>河北圣和农业机械有限公司</t>
  </si>
  <si>
    <t>1JQ-230</t>
  </si>
  <si>
    <t>90—100马力四轮驱动拖拉机</t>
  </si>
  <si>
    <t>中国一拖集团有限公司</t>
  </si>
  <si>
    <t>东方红954</t>
  </si>
  <si>
    <t>140—160马力四轮驱动拖拉机</t>
  </si>
  <si>
    <t>徐州凯尔农业装备股份有限公司</t>
  </si>
  <si>
    <t>KAT1404</t>
  </si>
  <si>
    <t>上海长江逸浩林业有限公司</t>
  </si>
  <si>
    <t>轮式拖拉机（不含皮带传动轮式拖拉机）</t>
  </si>
  <si>
    <t>第一拖拉机股份有限公司</t>
  </si>
  <si>
    <t>40—50马力四轮驱动拖拉机</t>
  </si>
  <si>
    <t>良友米业</t>
  </si>
  <si>
    <t>谷物收获机械</t>
  </si>
  <si>
    <t>自走轮式谷物联合收割机（全喂入）</t>
  </si>
  <si>
    <t>约翰·迪尔(佳木斯)农业机械有限公司</t>
  </si>
  <si>
    <t>4LZ-13C(C440)</t>
  </si>
  <si>
    <t>11kg/s及以上自走轮式谷物联合收割机（全喂入）</t>
  </si>
  <si>
    <t>LX1504</t>
  </si>
  <si>
    <t>江苏悦达智能农业装备有限公司</t>
  </si>
  <si>
    <t>黄海金马—404D</t>
  </si>
  <si>
    <t>40-50马力四轮驱动拖拉机</t>
  </si>
  <si>
    <t>LX904（高花胎）</t>
  </si>
  <si>
    <t>90-100马力四轮驱动拖拉机</t>
  </si>
  <si>
    <t>LX904（平花胎）</t>
  </si>
  <si>
    <t>耕地机械</t>
  </si>
  <si>
    <t>开沟深度50cm以下配套轮式拖拉机开沟机</t>
  </si>
  <si>
    <t>上海浦东张桥农机有限公司</t>
  </si>
  <si>
    <t>1KJ-35</t>
  </si>
  <si>
    <t>单圆盘开沟机</t>
  </si>
  <si>
    <t>施肥机械</t>
  </si>
  <si>
    <t>配套动力20kw及以上施肥机</t>
  </si>
  <si>
    <t>上海世达尔现代农机有限公司</t>
  </si>
  <si>
    <t>2FS-1200</t>
  </si>
  <si>
    <t>施肥机（化肥）</t>
  </si>
  <si>
    <t>植保机械</t>
  </si>
  <si>
    <t>遥控飞行喷雾机</t>
  </si>
  <si>
    <t>广州极飞科技有限公司</t>
  </si>
  <si>
    <t>P30</t>
  </si>
  <si>
    <t>载药量15L及以上植保无人飞机</t>
  </si>
  <si>
    <t>上海海丰现代农业有限公司</t>
  </si>
  <si>
    <t>石家庄农业机械股份有限公司</t>
  </si>
  <si>
    <t>整地机械</t>
  </si>
  <si>
    <t>圆盘耙</t>
  </si>
  <si>
    <t>徐州凯城机械有限公司</t>
  </si>
  <si>
    <t>1BZ-3.5</t>
  </si>
  <si>
    <t>3—3.5m圆盘耙</t>
  </si>
  <si>
    <t>180—200马力四轮驱动拖拉机</t>
  </si>
  <si>
    <t>KAT1104</t>
  </si>
  <si>
    <t>100—120马力四轮驱动拖拉机</t>
  </si>
  <si>
    <t>其他机械</t>
  </si>
  <si>
    <t>农业用北斗终端（含渔船用）</t>
  </si>
  <si>
    <t>南京沃杨机械科技有限公司</t>
  </si>
  <si>
    <t>KM-502</t>
  </si>
  <si>
    <t>液压控制转向机，直线精度±2.5cm的北斗导航自动驾驶系统</t>
  </si>
  <si>
    <t>光明米业农业技术中心</t>
  </si>
  <si>
    <t>SH504</t>
  </si>
  <si>
    <t>无人机</t>
  </si>
  <si>
    <t>东莞极飞无人机科技有限公司</t>
  </si>
  <si>
    <t>3WWDZ-20A</t>
  </si>
  <si>
    <t>上海农场</t>
  </si>
  <si>
    <t>上海市海丰水产养殖有限公司</t>
  </si>
  <si>
    <t>养殖机械</t>
  </si>
  <si>
    <t>增氧机</t>
  </si>
  <si>
    <t>无锡市凯灵电泵厂</t>
  </si>
  <si>
    <t>YL-3.0</t>
  </si>
  <si>
    <t>普通型增氧机</t>
  </si>
  <si>
    <t>无锡双能达科技有限公司</t>
  </si>
  <si>
    <t>SLY-1.5-1</t>
  </si>
  <si>
    <t>光明食品集团上海川东农场有限公司种植业中心</t>
  </si>
  <si>
    <t>上海华测导航技术股份有限公司</t>
  </si>
  <si>
    <t>领航员NX300</t>
  </si>
  <si>
    <t>光明食品集团上海农场有限公司中垦种业股份有限公司</t>
  </si>
  <si>
    <t>清选机</t>
  </si>
  <si>
    <t>粮食清选机</t>
  </si>
  <si>
    <t>上海三久机械有限公司</t>
  </si>
  <si>
    <t>SPC-15</t>
  </si>
  <si>
    <t>生产率5-15t/h</t>
  </si>
  <si>
    <t>五四总公司</t>
  </si>
  <si>
    <t>上海博露农业公司</t>
  </si>
  <si>
    <t>铧式犁</t>
  </si>
  <si>
    <t>江苏清淮机械有限公司</t>
  </si>
  <si>
    <t>1LS-425</t>
  </si>
  <si>
    <t>单体幅宽35cm以下,3-4铧翻转犁</t>
  </si>
  <si>
    <t>播种机械</t>
  </si>
  <si>
    <t>水稻直播机</t>
  </si>
  <si>
    <t>圆盘犁</t>
  </si>
  <si>
    <t>徐州福莱德力农业机械有限公司</t>
  </si>
  <si>
    <t>1LY-325</t>
  </si>
  <si>
    <t>犁数3-4个，耕深≥20cm</t>
  </si>
  <si>
    <t>干燥机械</t>
  </si>
  <si>
    <t>谷物烘干机</t>
  </si>
  <si>
    <t>金子农机（无锡）有限公司</t>
  </si>
  <si>
    <t>CEL-1000</t>
  </si>
  <si>
    <t>批处理量10—20t循环式粮食烘干机</t>
  </si>
  <si>
    <t>上海星辉蔬菜有限公司</t>
  </si>
  <si>
    <t>XP2020</t>
  </si>
  <si>
    <t>光明食品集团战略企划部</t>
  </si>
  <si>
    <t>2BDZ-10A(HTZ1025)</t>
    <phoneticPr fontId="7" type="noConversion"/>
  </si>
  <si>
    <t>8-10行自走四轮乘坐式水稻直播机</t>
    <phoneticPr fontId="7" type="noConversion"/>
  </si>
  <si>
    <t>东方红MF404</t>
    <phoneticPr fontId="7" type="noConversion"/>
  </si>
  <si>
    <t>电动方向盘,直线精度±10cm的北斗导航辅助驾驶系统</t>
  </si>
  <si>
    <t>2020.12.1</t>
    <phoneticPr fontId="7" type="noConversion"/>
  </si>
  <si>
    <t>光明田原生态农业有限公司</t>
  </si>
  <si>
    <t>LD1804</t>
    <phoneticPr fontId="7" type="noConversion"/>
  </si>
  <si>
    <t>1JH-220</t>
    <phoneticPr fontId="7" type="noConversion"/>
  </si>
  <si>
    <t>自走轮式谷物联合收割机</t>
  </si>
  <si>
    <r>
      <t>9kg/s</t>
    </r>
    <r>
      <rPr>
        <sz val="9"/>
        <rFont val="宋体"/>
        <family val="3"/>
        <charset val="134"/>
      </rPr>
      <t>及以上自走轮式谷物联合收割机（全喂入）</t>
    </r>
  </si>
  <si>
    <t>乐星农业装备(青岛)有限公司</t>
  </si>
  <si>
    <t>LS904</t>
  </si>
  <si>
    <r>
      <t>黄海金马</t>
    </r>
    <r>
      <rPr>
        <sz val="10"/>
        <color indexed="8"/>
        <rFont val="宋体"/>
        <family val="3"/>
        <charset val="134"/>
      </rPr>
      <t>—404D</t>
    </r>
  </si>
  <si>
    <t>深圳市大疆创新科技有限公司</t>
  </si>
  <si>
    <t>3WWDZ-15.1B</t>
  </si>
  <si>
    <t>上海光明长江现代农业有限公司（第一批）</t>
    <phoneticPr fontId="7" type="noConversion"/>
  </si>
  <si>
    <t>上海光明长江现代农业有限公司（第二批）</t>
    <phoneticPr fontId="7" type="noConversion"/>
  </si>
  <si>
    <t>备注：1、市政府文件规定，市郊的国Ⅰ标准农机在2020年10月1日后禁止使用，所以长江、跃进等的拖拉机、联合收割机申请购置量比较大，补贴资金使用931.57万元，集团其余单位共仅使用126.22万元。</t>
    <phoneticPr fontId="7" type="noConversion"/>
  </si>
  <si>
    <t>2020年光明集团农机购置补贴对象、结算明细汇总表</t>
    <phoneticPr fontId="7" type="noConversion"/>
  </si>
  <si>
    <t>享受补贴单位（对象）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</si>
</sst>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0"/>
  </numFmts>
  <fonts count="16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b/>
      <sz val="14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6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vertical="center" wrapText="1"/>
    </xf>
    <xf numFmtId="0" fontId="3" fillId="0" borderId="1" xfId="4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4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13" xfId="4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0" fontId="12" fillId="0" borderId="13" xfId="4" applyFont="1" applyFill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3" fillId="0" borderId="13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1" fillId="0" borderId="15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 wrapText="1"/>
    </xf>
    <xf numFmtId="0" fontId="15" fillId="0" borderId="13" xfId="4" applyFont="1" applyFill="1" applyBorder="1" applyAlignment="1">
      <alignment horizontal="center" vertical="center" wrapText="1"/>
    </xf>
    <xf numFmtId="0" fontId="1" fillId="0" borderId="13" xfId="6" applyFont="1" applyFill="1" applyBorder="1" applyAlignment="1">
      <alignment horizontal="center" vertical="center" wrapText="1"/>
    </xf>
    <xf numFmtId="0" fontId="1" fillId="0" borderId="13" xfId="4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8" fontId="3" fillId="0" borderId="1" xfId="4" applyNumberFormat="1" applyFont="1" applyFill="1" applyBorder="1" applyAlignment="1">
      <alignment horizontal="center" vertical="center" wrapText="1"/>
    </xf>
    <xf numFmtId="178" fontId="3" fillId="0" borderId="1" xfId="4" applyNumberFormat="1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6" xfId="3"/>
    <cellStyle name="常规_Sheet1" xfId="4"/>
    <cellStyle name="常规_Sheet1_10" xfId="5"/>
    <cellStyle name="常规_Sheet1_6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workbookViewId="0">
      <selection activeCell="T8" sqref="T8"/>
    </sheetView>
  </sheetViews>
  <sheetFormatPr defaultRowHeight="12"/>
  <cols>
    <col min="1" max="2" width="9" style="1"/>
    <col min="3" max="3" width="3.75" style="1" customWidth="1"/>
    <col min="4" max="4" width="9" style="1"/>
    <col min="5" max="5" width="14" style="1" customWidth="1"/>
    <col min="6" max="6" width="14.125" style="1" customWidth="1"/>
    <col min="7" max="7" width="10" style="1" customWidth="1"/>
    <col min="8" max="8" width="11.75" style="1" customWidth="1"/>
    <col min="9" max="9" width="6.125" style="1" customWidth="1"/>
    <col min="10" max="10" width="7.5" style="1" customWidth="1"/>
    <col min="11" max="11" width="11.625" style="1" customWidth="1"/>
    <col min="12" max="12" width="7.25" style="1" customWidth="1"/>
    <col min="13" max="13" width="7.875" style="1" customWidth="1"/>
    <col min="14" max="14" width="8.875" style="1" customWidth="1"/>
    <col min="15" max="15" width="9.125" style="1" customWidth="1"/>
    <col min="16" max="16" width="10" style="1" customWidth="1"/>
    <col min="17" max="17" width="13.125" style="1" customWidth="1"/>
    <col min="18" max="18" width="9.375" style="1" customWidth="1"/>
    <col min="19" max="16384" width="9" style="1"/>
  </cols>
  <sheetData>
    <row r="1" spans="1:19" ht="30" customHeight="1">
      <c r="A1" s="31" t="s">
        <v>147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</row>
    <row r="2" spans="1:19" ht="18.75" customHeight="1">
      <c r="A2" s="33" t="s">
        <v>148</v>
      </c>
      <c r="B2" s="34"/>
      <c r="C2" s="66" t="s">
        <v>0</v>
      </c>
      <c r="D2" s="66" t="s">
        <v>1</v>
      </c>
      <c r="E2" s="66" t="s">
        <v>2</v>
      </c>
      <c r="F2" s="66" t="s">
        <v>3</v>
      </c>
      <c r="G2" s="66" t="s">
        <v>4</v>
      </c>
      <c r="H2" s="66" t="s">
        <v>5</v>
      </c>
      <c r="I2" s="66" t="s">
        <v>6</v>
      </c>
      <c r="J2" s="66" t="s">
        <v>7</v>
      </c>
      <c r="K2" s="66" t="s">
        <v>8</v>
      </c>
      <c r="L2" s="67" t="s">
        <v>9</v>
      </c>
      <c r="M2" s="69"/>
      <c r="N2" s="67" t="s">
        <v>10</v>
      </c>
      <c r="O2" s="68"/>
      <c r="P2" s="69"/>
      <c r="Q2" s="66" t="s">
        <v>11</v>
      </c>
      <c r="R2" s="64" t="s">
        <v>12</v>
      </c>
      <c r="S2" s="21"/>
    </row>
    <row r="3" spans="1:19" ht="18.75" customHeight="1">
      <c r="A3" s="35"/>
      <c r="B3" s="36"/>
      <c r="C3" s="45"/>
      <c r="D3" s="45"/>
      <c r="E3" s="45"/>
      <c r="F3" s="45"/>
      <c r="G3" s="45"/>
      <c r="H3" s="45"/>
      <c r="I3" s="45"/>
      <c r="J3" s="45"/>
      <c r="K3" s="45"/>
      <c r="L3" s="2" t="s">
        <v>13</v>
      </c>
      <c r="M3" s="2" t="s">
        <v>14</v>
      </c>
      <c r="N3" s="2" t="s">
        <v>13</v>
      </c>
      <c r="O3" s="2" t="s">
        <v>14</v>
      </c>
      <c r="P3" s="2" t="s">
        <v>15</v>
      </c>
      <c r="Q3" s="45"/>
      <c r="R3" s="65"/>
      <c r="S3" s="21"/>
    </row>
    <row r="4" spans="1:19" ht="41.25" customHeight="1">
      <c r="A4" s="38" t="s">
        <v>16</v>
      </c>
      <c r="B4" s="32" t="s">
        <v>17</v>
      </c>
      <c r="C4" s="26">
        <v>1</v>
      </c>
      <c r="D4" s="26" t="s">
        <v>18</v>
      </c>
      <c r="E4" s="26" t="s">
        <v>19</v>
      </c>
      <c r="F4" s="24" t="s">
        <v>21</v>
      </c>
      <c r="G4" s="26" t="s">
        <v>22</v>
      </c>
      <c r="H4" s="24" t="s">
        <v>20</v>
      </c>
      <c r="I4" s="26">
        <v>25</v>
      </c>
      <c r="J4" s="74">
        <v>8.0779999999999994</v>
      </c>
      <c r="K4" s="74">
        <v>201.95</v>
      </c>
      <c r="L4" s="74">
        <v>1.61</v>
      </c>
      <c r="M4" s="74">
        <v>0.92</v>
      </c>
      <c r="N4" s="74">
        <f>L4*I4</f>
        <v>40.25</v>
      </c>
      <c r="O4" s="74">
        <f>M4*I4</f>
        <v>23</v>
      </c>
      <c r="P4" s="74">
        <f>N4+O4</f>
        <v>63.25</v>
      </c>
      <c r="Q4" s="74">
        <f>K4-P4</f>
        <v>138.69999999999999</v>
      </c>
      <c r="R4" s="20"/>
      <c r="S4" s="22"/>
    </row>
    <row r="5" spans="1:19" ht="38.1" customHeight="1">
      <c r="A5" s="39"/>
      <c r="B5" s="32"/>
      <c r="C5" s="26">
        <v>2</v>
      </c>
      <c r="D5" s="24" t="s">
        <v>23</v>
      </c>
      <c r="E5" s="24" t="s">
        <v>24</v>
      </c>
      <c r="F5" s="24" t="s">
        <v>26</v>
      </c>
      <c r="G5" s="24" t="s">
        <v>27</v>
      </c>
      <c r="H5" s="24" t="s">
        <v>25</v>
      </c>
      <c r="I5" s="25">
        <v>10</v>
      </c>
      <c r="J5" s="75">
        <v>12.2</v>
      </c>
      <c r="K5" s="74">
        <v>122</v>
      </c>
      <c r="L5" s="74">
        <v>1.5</v>
      </c>
      <c r="M5" s="74">
        <v>3.3</v>
      </c>
      <c r="N5" s="74">
        <f>L5*I5</f>
        <v>15</v>
      </c>
      <c r="O5" s="74">
        <f>M5*I5</f>
        <v>33</v>
      </c>
      <c r="P5" s="74">
        <f>N5+O5</f>
        <v>48</v>
      </c>
      <c r="Q5" s="74">
        <f>K5-P5</f>
        <v>74</v>
      </c>
      <c r="R5" s="20"/>
      <c r="S5" s="23"/>
    </row>
    <row r="6" spans="1:19" ht="38.1" customHeight="1">
      <c r="A6" s="39"/>
      <c r="B6" s="32"/>
      <c r="C6" s="26">
        <v>3</v>
      </c>
      <c r="D6" s="24" t="s">
        <v>28</v>
      </c>
      <c r="E6" s="24" t="s">
        <v>29</v>
      </c>
      <c r="F6" s="24" t="s">
        <v>31</v>
      </c>
      <c r="G6" s="24" t="s">
        <v>32</v>
      </c>
      <c r="H6" s="24" t="s">
        <v>30</v>
      </c>
      <c r="I6" s="25">
        <v>10</v>
      </c>
      <c r="J6" s="75">
        <v>1.29</v>
      </c>
      <c r="K6" s="74">
        <v>12.9</v>
      </c>
      <c r="L6" s="74">
        <v>0.22</v>
      </c>
      <c r="M6" s="74">
        <v>0.18</v>
      </c>
      <c r="N6" s="74">
        <f>L6*I6</f>
        <v>2.2000000000000002</v>
      </c>
      <c r="O6" s="74">
        <f>M6*I6</f>
        <v>1.7999999999999998</v>
      </c>
      <c r="P6" s="74">
        <f>N6+O6</f>
        <v>4</v>
      </c>
      <c r="Q6" s="74">
        <v>8.9</v>
      </c>
      <c r="R6" s="20"/>
      <c r="S6" s="23"/>
    </row>
    <row r="7" spans="1:19" ht="38.1" customHeight="1">
      <c r="A7" s="39"/>
      <c r="B7" s="32"/>
      <c r="C7" s="26">
        <v>4</v>
      </c>
      <c r="D7" s="26" t="s">
        <v>18</v>
      </c>
      <c r="E7" s="26" t="s">
        <v>19</v>
      </c>
      <c r="F7" s="24" t="s">
        <v>34</v>
      </c>
      <c r="G7" s="26" t="s">
        <v>35</v>
      </c>
      <c r="H7" s="24" t="s">
        <v>33</v>
      </c>
      <c r="I7" s="26">
        <v>21</v>
      </c>
      <c r="J7" s="74">
        <v>15.68</v>
      </c>
      <c r="K7" s="74">
        <v>329.28</v>
      </c>
      <c r="L7" s="74">
        <v>3.21</v>
      </c>
      <c r="M7" s="74">
        <v>2.4500000000000002</v>
      </c>
      <c r="N7" s="74">
        <f>L7*I7</f>
        <v>67.41</v>
      </c>
      <c r="O7" s="74">
        <f>M7*I7</f>
        <v>51.45</v>
      </c>
      <c r="P7" s="74">
        <f>N7+O7</f>
        <v>118.86</v>
      </c>
      <c r="Q7" s="74">
        <f>K7-P7</f>
        <v>210.41999999999996</v>
      </c>
      <c r="R7" s="20"/>
      <c r="S7" s="22"/>
    </row>
    <row r="8" spans="1:19" ht="49.5" customHeight="1">
      <c r="A8" s="39"/>
      <c r="B8" s="32"/>
      <c r="C8" s="26">
        <v>5</v>
      </c>
      <c r="D8" s="26" t="s">
        <v>18</v>
      </c>
      <c r="E8" s="26" t="s">
        <v>19</v>
      </c>
      <c r="F8" s="24" t="s">
        <v>37</v>
      </c>
      <c r="G8" s="26" t="s">
        <v>38</v>
      </c>
      <c r="H8" s="24" t="s">
        <v>36</v>
      </c>
      <c r="I8" s="26">
        <v>1</v>
      </c>
      <c r="J8" s="74">
        <v>28.5</v>
      </c>
      <c r="K8" s="74">
        <v>28.5</v>
      </c>
      <c r="L8" s="74">
        <v>4.41</v>
      </c>
      <c r="M8" s="74">
        <v>3.53</v>
      </c>
      <c r="N8" s="74">
        <f>L8*I8</f>
        <v>4.41</v>
      </c>
      <c r="O8" s="74">
        <f>M8*I8</f>
        <v>3.53</v>
      </c>
      <c r="P8" s="74">
        <f>N8+O8</f>
        <v>7.9399999999999995</v>
      </c>
      <c r="Q8" s="74">
        <f>K8-P8</f>
        <v>20.560000000000002</v>
      </c>
      <c r="R8" s="20"/>
      <c r="S8" s="22"/>
    </row>
    <row r="9" spans="1:19" ht="38.1" customHeight="1">
      <c r="A9" s="39"/>
      <c r="B9" s="24" t="s">
        <v>39</v>
      </c>
      <c r="C9" s="26">
        <v>1</v>
      </c>
      <c r="D9" s="26" t="s">
        <v>18</v>
      </c>
      <c r="E9" s="3" t="s">
        <v>40</v>
      </c>
      <c r="F9" s="24" t="s">
        <v>41</v>
      </c>
      <c r="G9" s="24" t="s">
        <v>131</v>
      </c>
      <c r="H9" s="24" t="s">
        <v>42</v>
      </c>
      <c r="I9" s="26">
        <v>1</v>
      </c>
      <c r="J9" s="74">
        <v>5.88</v>
      </c>
      <c r="K9" s="74">
        <v>5.88</v>
      </c>
      <c r="L9" s="74">
        <v>1.26</v>
      </c>
      <c r="M9" s="74">
        <v>0.79</v>
      </c>
      <c r="N9" s="74">
        <v>1.26</v>
      </c>
      <c r="O9" s="74">
        <v>0.79</v>
      </c>
      <c r="P9" s="74">
        <v>2.0499999999999998</v>
      </c>
      <c r="Q9" s="74">
        <v>3.83</v>
      </c>
      <c r="R9" s="20"/>
      <c r="S9" s="21"/>
    </row>
    <row r="10" spans="1:19" ht="38.1" customHeight="1">
      <c r="A10" s="40"/>
      <c r="B10" s="30" t="s">
        <v>134</v>
      </c>
      <c r="C10" s="24">
        <v>1</v>
      </c>
      <c r="D10" s="25" t="s">
        <v>66</v>
      </c>
      <c r="E10" s="8" t="s">
        <v>67</v>
      </c>
      <c r="F10" s="25" t="s">
        <v>68</v>
      </c>
      <c r="G10" s="4" t="s">
        <v>69</v>
      </c>
      <c r="H10" s="24" t="s">
        <v>70</v>
      </c>
      <c r="I10" s="26">
        <v>2</v>
      </c>
      <c r="J10" s="74">
        <v>5.5499000000000001</v>
      </c>
      <c r="K10" s="74">
        <v>11.0998</v>
      </c>
      <c r="L10" s="74">
        <v>0</v>
      </c>
      <c r="M10" s="74">
        <v>2</v>
      </c>
      <c r="N10" s="74">
        <v>0</v>
      </c>
      <c r="O10" s="74">
        <v>4</v>
      </c>
      <c r="P10" s="74">
        <v>4</v>
      </c>
      <c r="Q10" s="74">
        <v>7.0998000000000001</v>
      </c>
      <c r="R10" s="20"/>
      <c r="S10" s="21"/>
    </row>
    <row r="11" spans="1:19" ht="45" customHeight="1">
      <c r="A11" s="35" t="s">
        <v>43</v>
      </c>
      <c r="B11" s="32" t="s">
        <v>144</v>
      </c>
      <c r="C11" s="4">
        <v>1</v>
      </c>
      <c r="D11" s="6" t="s">
        <v>44</v>
      </c>
      <c r="E11" s="27" t="s">
        <v>45</v>
      </c>
      <c r="F11" s="27" t="s">
        <v>46</v>
      </c>
      <c r="G11" s="6" t="s">
        <v>47</v>
      </c>
      <c r="H11" s="28" t="s">
        <v>48</v>
      </c>
      <c r="I11" s="25">
        <v>6</v>
      </c>
      <c r="J11" s="75">
        <v>86.252499999999998</v>
      </c>
      <c r="K11" s="76">
        <f t="shared" ref="K11:K18" si="0">I11*J11</f>
        <v>517.51499999999999</v>
      </c>
      <c r="L11" s="76">
        <v>4.49</v>
      </c>
      <c r="M11" s="76">
        <v>7</v>
      </c>
      <c r="N11" s="76">
        <f>I11*L11</f>
        <v>26.94</v>
      </c>
      <c r="O11" s="76">
        <f>I11*M11</f>
        <v>42</v>
      </c>
      <c r="P11" s="76">
        <f>N11+O11</f>
        <v>68.94</v>
      </c>
      <c r="Q11" s="76">
        <v>448.57499999999999</v>
      </c>
      <c r="R11" s="20"/>
      <c r="S11" s="21"/>
    </row>
    <row r="12" spans="1:19" ht="38.1" customHeight="1">
      <c r="A12" s="35"/>
      <c r="B12" s="32"/>
      <c r="C12" s="4">
        <v>2</v>
      </c>
      <c r="D12" s="29" t="s">
        <v>18</v>
      </c>
      <c r="E12" s="6" t="s">
        <v>40</v>
      </c>
      <c r="F12" s="6" t="s">
        <v>41</v>
      </c>
      <c r="G12" s="6" t="s">
        <v>49</v>
      </c>
      <c r="H12" s="6" t="s">
        <v>36</v>
      </c>
      <c r="I12" s="19">
        <v>1</v>
      </c>
      <c r="J12" s="77">
        <v>22.5</v>
      </c>
      <c r="K12" s="76">
        <f t="shared" si="0"/>
        <v>22.5</v>
      </c>
      <c r="L12" s="77">
        <v>4.41</v>
      </c>
      <c r="M12" s="77">
        <v>3.53</v>
      </c>
      <c r="N12" s="76">
        <f t="shared" ref="N12:N17" si="1">I12*L12</f>
        <v>4.41</v>
      </c>
      <c r="O12" s="76">
        <f t="shared" ref="O12:O18" si="2">I12*M12</f>
        <v>3.53</v>
      </c>
      <c r="P12" s="76">
        <f t="shared" ref="P12:P18" si="3">N12+O12</f>
        <v>7.9399999999999995</v>
      </c>
      <c r="Q12" s="76">
        <f t="shared" ref="Q12:Q18" si="4">K12-P12</f>
        <v>14.56</v>
      </c>
      <c r="R12" s="20"/>
    </row>
    <row r="13" spans="1:19" ht="38.1" customHeight="1">
      <c r="A13" s="35"/>
      <c r="B13" s="32"/>
      <c r="C13" s="4">
        <v>3</v>
      </c>
      <c r="D13" s="29" t="s">
        <v>18</v>
      </c>
      <c r="E13" s="6" t="s">
        <v>40</v>
      </c>
      <c r="F13" s="6" t="s">
        <v>50</v>
      </c>
      <c r="G13" s="6" t="s">
        <v>51</v>
      </c>
      <c r="H13" s="24" t="s">
        <v>52</v>
      </c>
      <c r="I13" s="25">
        <v>2</v>
      </c>
      <c r="J13" s="75">
        <v>4.18</v>
      </c>
      <c r="K13" s="76">
        <f t="shared" si="0"/>
        <v>8.36</v>
      </c>
      <c r="L13" s="76">
        <v>1.26</v>
      </c>
      <c r="M13" s="76">
        <v>0.79</v>
      </c>
      <c r="N13" s="76">
        <f t="shared" si="1"/>
        <v>2.52</v>
      </c>
      <c r="O13" s="76">
        <f t="shared" si="2"/>
        <v>1.58</v>
      </c>
      <c r="P13" s="76">
        <f t="shared" si="3"/>
        <v>4.0999999999999996</v>
      </c>
      <c r="Q13" s="76">
        <f t="shared" si="4"/>
        <v>4.26</v>
      </c>
      <c r="R13" s="20"/>
    </row>
    <row r="14" spans="1:19" ht="38.1" customHeight="1">
      <c r="A14" s="35"/>
      <c r="B14" s="32"/>
      <c r="C14" s="4">
        <v>4</v>
      </c>
      <c r="D14" s="29" t="s">
        <v>18</v>
      </c>
      <c r="E14" s="6" t="s">
        <v>40</v>
      </c>
      <c r="F14" s="6" t="s">
        <v>41</v>
      </c>
      <c r="G14" s="6" t="s">
        <v>53</v>
      </c>
      <c r="H14" s="24" t="s">
        <v>54</v>
      </c>
      <c r="I14" s="19">
        <v>46</v>
      </c>
      <c r="J14" s="77">
        <v>15.18</v>
      </c>
      <c r="K14" s="76">
        <f t="shared" si="0"/>
        <v>698.28</v>
      </c>
      <c r="L14" s="74">
        <v>3.21</v>
      </c>
      <c r="M14" s="78">
        <v>2.4500000000000002</v>
      </c>
      <c r="N14" s="76">
        <f t="shared" si="1"/>
        <v>147.66</v>
      </c>
      <c r="O14" s="76">
        <f t="shared" si="2"/>
        <v>112.7</v>
      </c>
      <c r="P14" s="76">
        <f t="shared" si="3"/>
        <v>260.36</v>
      </c>
      <c r="Q14" s="76">
        <f t="shared" si="4"/>
        <v>437.91999999999996</v>
      </c>
      <c r="R14" s="20"/>
    </row>
    <row r="15" spans="1:19" ht="38.1" customHeight="1">
      <c r="A15" s="35"/>
      <c r="B15" s="32"/>
      <c r="C15" s="4">
        <v>5</v>
      </c>
      <c r="D15" s="29" t="s">
        <v>18</v>
      </c>
      <c r="E15" s="6" t="s">
        <v>40</v>
      </c>
      <c r="F15" s="6" t="s">
        <v>41</v>
      </c>
      <c r="G15" s="6" t="s">
        <v>55</v>
      </c>
      <c r="H15" s="24" t="s">
        <v>54</v>
      </c>
      <c r="I15" s="19">
        <v>10</v>
      </c>
      <c r="J15" s="77">
        <v>15.08</v>
      </c>
      <c r="K15" s="76">
        <f t="shared" si="0"/>
        <v>150.80000000000001</v>
      </c>
      <c r="L15" s="74">
        <v>3.21</v>
      </c>
      <c r="M15" s="78">
        <v>2.4500000000000002</v>
      </c>
      <c r="N15" s="76">
        <f t="shared" si="1"/>
        <v>32.1</v>
      </c>
      <c r="O15" s="76">
        <f t="shared" si="2"/>
        <v>24.5</v>
      </c>
      <c r="P15" s="76">
        <f t="shared" si="3"/>
        <v>56.6</v>
      </c>
      <c r="Q15" s="76">
        <f t="shared" si="4"/>
        <v>94.200000000000017</v>
      </c>
      <c r="R15" s="20"/>
    </row>
    <row r="16" spans="1:19" ht="38.1" customHeight="1">
      <c r="A16" s="35"/>
      <c r="B16" s="32"/>
      <c r="C16" s="4">
        <v>6</v>
      </c>
      <c r="D16" s="5" t="s">
        <v>56</v>
      </c>
      <c r="E16" s="24" t="s">
        <v>57</v>
      </c>
      <c r="F16" s="5" t="s">
        <v>58</v>
      </c>
      <c r="G16" s="24" t="s">
        <v>59</v>
      </c>
      <c r="H16" s="5" t="s">
        <v>60</v>
      </c>
      <c r="I16" s="5">
        <v>6</v>
      </c>
      <c r="J16" s="79">
        <v>0.56000000000000005</v>
      </c>
      <c r="K16" s="76">
        <f t="shared" si="0"/>
        <v>3.3600000000000003</v>
      </c>
      <c r="L16" s="79">
        <v>0.1</v>
      </c>
      <c r="M16" s="79">
        <v>0.12</v>
      </c>
      <c r="N16" s="76">
        <f t="shared" si="1"/>
        <v>0.60000000000000009</v>
      </c>
      <c r="O16" s="76">
        <f t="shared" si="2"/>
        <v>0.72</v>
      </c>
      <c r="P16" s="76">
        <f t="shared" si="3"/>
        <v>1.32</v>
      </c>
      <c r="Q16" s="76">
        <f t="shared" si="4"/>
        <v>2.04</v>
      </c>
      <c r="R16" s="20"/>
    </row>
    <row r="17" spans="1:19" ht="38.1" customHeight="1">
      <c r="A17" s="35"/>
      <c r="B17" s="32"/>
      <c r="C17" s="4">
        <v>7</v>
      </c>
      <c r="D17" s="6" t="s">
        <v>61</v>
      </c>
      <c r="E17" s="7" t="s">
        <v>62</v>
      </c>
      <c r="F17" s="6" t="s">
        <v>63</v>
      </c>
      <c r="G17" s="6" t="s">
        <v>64</v>
      </c>
      <c r="H17" s="6" t="s">
        <v>65</v>
      </c>
      <c r="I17" s="19">
        <v>4</v>
      </c>
      <c r="J17" s="77">
        <v>2.0499999999999998</v>
      </c>
      <c r="K17" s="76">
        <f t="shared" si="0"/>
        <v>8.1999999999999993</v>
      </c>
      <c r="L17" s="74">
        <v>7.0000000000000007E-2</v>
      </c>
      <c r="M17" s="78">
        <v>0.09</v>
      </c>
      <c r="N17" s="76">
        <f t="shared" si="1"/>
        <v>0.28000000000000003</v>
      </c>
      <c r="O17" s="76">
        <f t="shared" si="2"/>
        <v>0.36</v>
      </c>
      <c r="P17" s="76">
        <f t="shared" si="3"/>
        <v>0.64</v>
      </c>
      <c r="Q17" s="76">
        <f t="shared" si="4"/>
        <v>7.56</v>
      </c>
      <c r="R17" s="20"/>
    </row>
    <row r="18" spans="1:19" ht="38.1" customHeight="1">
      <c r="A18" s="35"/>
      <c r="B18" s="32"/>
      <c r="C18" s="4">
        <v>8</v>
      </c>
      <c r="D18" s="25" t="s">
        <v>66</v>
      </c>
      <c r="E18" s="8" t="s">
        <v>67</v>
      </c>
      <c r="F18" s="25" t="s">
        <v>68</v>
      </c>
      <c r="G18" s="4" t="s">
        <v>69</v>
      </c>
      <c r="H18" s="24" t="s">
        <v>70</v>
      </c>
      <c r="I18" s="19">
        <v>10</v>
      </c>
      <c r="J18" s="79">
        <v>5.0499000000000001</v>
      </c>
      <c r="K18" s="76">
        <f t="shared" si="0"/>
        <v>50.499000000000002</v>
      </c>
      <c r="L18" s="74">
        <v>0</v>
      </c>
      <c r="M18" s="78">
        <v>2</v>
      </c>
      <c r="N18" s="76">
        <v>0</v>
      </c>
      <c r="O18" s="76">
        <f t="shared" si="2"/>
        <v>20</v>
      </c>
      <c r="P18" s="76">
        <f t="shared" si="3"/>
        <v>20</v>
      </c>
      <c r="Q18" s="76">
        <f t="shared" si="4"/>
        <v>30.499000000000002</v>
      </c>
      <c r="R18" s="20"/>
    </row>
    <row r="19" spans="1:19" ht="38.1" customHeight="1">
      <c r="A19" s="35"/>
      <c r="B19" s="70" t="s">
        <v>145</v>
      </c>
      <c r="C19" s="46">
        <v>1</v>
      </c>
      <c r="D19" s="47" t="s">
        <v>44</v>
      </c>
      <c r="E19" s="48" t="s">
        <v>137</v>
      </c>
      <c r="F19" s="48" t="s">
        <v>46</v>
      </c>
      <c r="G19" s="49" t="s">
        <v>47</v>
      </c>
      <c r="H19" s="50" t="s">
        <v>138</v>
      </c>
      <c r="I19" s="19">
        <v>3</v>
      </c>
      <c r="J19" s="79">
        <v>86.252499999999998</v>
      </c>
      <c r="K19" s="76">
        <v>258.75749999999999</v>
      </c>
      <c r="L19" s="74">
        <v>4.49</v>
      </c>
      <c r="M19" s="78">
        <v>7</v>
      </c>
      <c r="N19" s="76">
        <v>13.47</v>
      </c>
      <c r="O19" s="76">
        <v>21</v>
      </c>
      <c r="P19" s="76">
        <v>34.47</v>
      </c>
      <c r="Q19" s="76">
        <v>224.28749999999999</v>
      </c>
      <c r="R19" s="20"/>
    </row>
    <row r="20" spans="1:19" ht="38.1" customHeight="1">
      <c r="A20" s="35"/>
      <c r="B20" s="71"/>
      <c r="C20" s="46">
        <v>2</v>
      </c>
      <c r="D20" s="47" t="s">
        <v>44</v>
      </c>
      <c r="E20" s="51" t="s">
        <v>137</v>
      </c>
      <c r="F20" s="52" t="s">
        <v>46</v>
      </c>
      <c r="G20" s="49" t="s">
        <v>47</v>
      </c>
      <c r="H20" s="50" t="s">
        <v>138</v>
      </c>
      <c r="I20" s="19">
        <v>3</v>
      </c>
      <c r="J20" s="79">
        <v>85.730900000000005</v>
      </c>
      <c r="K20" s="76">
        <v>257.1927</v>
      </c>
      <c r="L20" s="74">
        <v>4.49</v>
      </c>
      <c r="M20" s="78">
        <v>7</v>
      </c>
      <c r="N20" s="76">
        <v>13.47</v>
      </c>
      <c r="O20" s="76">
        <v>21</v>
      </c>
      <c r="P20" s="76">
        <v>34.47</v>
      </c>
      <c r="Q20" s="76">
        <v>222.7227</v>
      </c>
      <c r="R20" s="20"/>
    </row>
    <row r="21" spans="1:19" ht="38.1" customHeight="1">
      <c r="A21" s="35"/>
      <c r="B21" s="71"/>
      <c r="C21" s="46">
        <v>2</v>
      </c>
      <c r="D21" s="53" t="s">
        <v>18</v>
      </c>
      <c r="E21" s="47" t="s">
        <v>19</v>
      </c>
      <c r="F21" s="54" t="s">
        <v>41</v>
      </c>
      <c r="G21" s="54" t="s">
        <v>49</v>
      </c>
      <c r="H21" s="47" t="s">
        <v>36</v>
      </c>
      <c r="I21" s="19">
        <v>4</v>
      </c>
      <c r="J21" s="79">
        <v>22.5</v>
      </c>
      <c r="K21" s="76">
        <v>90</v>
      </c>
      <c r="L21" s="74">
        <v>4.41</v>
      </c>
      <c r="M21" s="78">
        <v>3.53</v>
      </c>
      <c r="N21" s="76">
        <v>17.64</v>
      </c>
      <c r="O21" s="76">
        <v>14.12</v>
      </c>
      <c r="P21" s="76">
        <v>31.759999999999998</v>
      </c>
      <c r="Q21" s="76">
        <v>58.24</v>
      </c>
      <c r="R21" s="20"/>
    </row>
    <row r="22" spans="1:19" ht="38.1" customHeight="1">
      <c r="A22" s="35"/>
      <c r="B22" s="71"/>
      <c r="C22" s="46">
        <v>3</v>
      </c>
      <c r="D22" s="53" t="s">
        <v>18</v>
      </c>
      <c r="E22" s="47" t="s">
        <v>19</v>
      </c>
      <c r="F22" s="55" t="s">
        <v>139</v>
      </c>
      <c r="G22" s="55" t="s">
        <v>140</v>
      </c>
      <c r="H22" s="55" t="s">
        <v>33</v>
      </c>
      <c r="I22" s="19">
        <v>10</v>
      </c>
      <c r="J22" s="79">
        <v>15.5</v>
      </c>
      <c r="K22" s="76">
        <v>155</v>
      </c>
      <c r="L22" s="74">
        <v>3.21</v>
      </c>
      <c r="M22" s="78">
        <v>2.4500000000000002</v>
      </c>
      <c r="N22" s="76">
        <v>32.1</v>
      </c>
      <c r="O22" s="76">
        <v>24.5</v>
      </c>
      <c r="P22" s="76">
        <v>56.6</v>
      </c>
      <c r="Q22" s="76">
        <v>98.4</v>
      </c>
      <c r="R22" s="20"/>
    </row>
    <row r="23" spans="1:19" ht="38.1" customHeight="1">
      <c r="A23" s="35"/>
      <c r="B23" s="71"/>
      <c r="C23" s="46">
        <v>4</v>
      </c>
      <c r="D23" s="53" t="s">
        <v>18</v>
      </c>
      <c r="E23" s="47" t="s">
        <v>19</v>
      </c>
      <c r="F23" s="56" t="s">
        <v>41</v>
      </c>
      <c r="G23" s="54" t="s">
        <v>55</v>
      </c>
      <c r="H23" s="57" t="s">
        <v>54</v>
      </c>
      <c r="I23" s="19">
        <v>7</v>
      </c>
      <c r="J23" s="79">
        <v>15.08</v>
      </c>
      <c r="K23" s="76">
        <v>105.56</v>
      </c>
      <c r="L23" s="74">
        <v>3.21</v>
      </c>
      <c r="M23" s="78">
        <v>2.4500000000000002</v>
      </c>
      <c r="N23" s="76">
        <v>22.47</v>
      </c>
      <c r="O23" s="76">
        <v>17.150000000000002</v>
      </c>
      <c r="P23" s="76">
        <v>39.620000000000005</v>
      </c>
      <c r="Q23" s="76">
        <v>65.94</v>
      </c>
      <c r="R23" s="20"/>
    </row>
    <row r="24" spans="1:19" ht="38.1" customHeight="1">
      <c r="A24" s="35"/>
      <c r="B24" s="71"/>
      <c r="C24" s="46">
        <v>5</v>
      </c>
      <c r="D24" s="53" t="s">
        <v>18</v>
      </c>
      <c r="E24" s="47" t="s">
        <v>19</v>
      </c>
      <c r="F24" s="58" t="s">
        <v>50</v>
      </c>
      <c r="G24" s="49" t="s">
        <v>141</v>
      </c>
      <c r="H24" s="59" t="s">
        <v>52</v>
      </c>
      <c r="I24" s="19">
        <v>14</v>
      </c>
      <c r="J24" s="79">
        <v>4.18</v>
      </c>
      <c r="K24" s="76">
        <v>58.519999999999996</v>
      </c>
      <c r="L24" s="74">
        <v>1.26</v>
      </c>
      <c r="M24" s="78">
        <v>0.79</v>
      </c>
      <c r="N24" s="76">
        <v>17.64</v>
      </c>
      <c r="O24" s="76">
        <v>11.06</v>
      </c>
      <c r="P24" s="76">
        <v>28.700000000000003</v>
      </c>
      <c r="Q24" s="76">
        <v>29.819999999999993</v>
      </c>
      <c r="R24" s="20"/>
    </row>
    <row r="25" spans="1:19" ht="38.1" customHeight="1">
      <c r="A25" s="35"/>
      <c r="B25" s="71"/>
      <c r="C25" s="46">
        <v>6</v>
      </c>
      <c r="D25" s="57" t="s">
        <v>81</v>
      </c>
      <c r="E25" s="57" t="s">
        <v>82</v>
      </c>
      <c r="F25" s="57" t="s">
        <v>101</v>
      </c>
      <c r="G25" s="60" t="s">
        <v>102</v>
      </c>
      <c r="H25" s="57" t="s">
        <v>132</v>
      </c>
      <c r="I25" s="19">
        <v>12</v>
      </c>
      <c r="J25" s="79">
        <v>6</v>
      </c>
      <c r="K25" s="76">
        <v>72</v>
      </c>
      <c r="L25" s="74">
        <v>2</v>
      </c>
      <c r="M25" s="78">
        <v>1.5</v>
      </c>
      <c r="N25" s="76">
        <v>24</v>
      </c>
      <c r="O25" s="76">
        <v>18</v>
      </c>
      <c r="P25" s="76">
        <v>42</v>
      </c>
      <c r="Q25" s="76">
        <v>30</v>
      </c>
      <c r="R25" s="20"/>
    </row>
    <row r="26" spans="1:19" ht="38.1" customHeight="1">
      <c r="A26" s="35"/>
      <c r="B26" s="72"/>
      <c r="C26" s="46">
        <v>7</v>
      </c>
      <c r="D26" s="61" t="s">
        <v>66</v>
      </c>
      <c r="E26" s="62" t="s">
        <v>67</v>
      </c>
      <c r="F26" s="63" t="s">
        <v>142</v>
      </c>
      <c r="G26" s="63" t="s">
        <v>143</v>
      </c>
      <c r="H26" s="59" t="s">
        <v>70</v>
      </c>
      <c r="I26" s="19">
        <v>1</v>
      </c>
      <c r="J26" s="79">
        <v>8.5</v>
      </c>
      <c r="K26" s="76">
        <v>8.5</v>
      </c>
      <c r="L26" s="74"/>
      <c r="M26" s="78">
        <v>2</v>
      </c>
      <c r="N26" s="76">
        <v>0</v>
      </c>
      <c r="O26" s="76">
        <v>2</v>
      </c>
      <c r="P26" s="76">
        <v>2</v>
      </c>
      <c r="Q26" s="76">
        <v>6.5</v>
      </c>
      <c r="R26" s="20"/>
    </row>
    <row r="27" spans="1:19" ht="38.1" customHeight="1">
      <c r="A27" s="35"/>
      <c r="B27" s="32" t="s">
        <v>71</v>
      </c>
      <c r="C27" s="26">
        <v>1</v>
      </c>
      <c r="D27" s="24" t="s">
        <v>28</v>
      </c>
      <c r="E27" s="24" t="s">
        <v>29</v>
      </c>
      <c r="F27" s="24" t="s">
        <v>72</v>
      </c>
      <c r="G27" s="24" t="s">
        <v>136</v>
      </c>
      <c r="H27" s="24" t="s">
        <v>30</v>
      </c>
      <c r="I27" s="26">
        <v>2</v>
      </c>
      <c r="J27" s="74">
        <v>1.288</v>
      </c>
      <c r="K27" s="74">
        <v>2.5760000000000001</v>
      </c>
      <c r="L27" s="74">
        <v>0.22</v>
      </c>
      <c r="M27" s="74">
        <v>0.18</v>
      </c>
      <c r="N27" s="74">
        <v>0.44</v>
      </c>
      <c r="O27" s="74">
        <v>0.36</v>
      </c>
      <c r="P27" s="74">
        <v>0.8</v>
      </c>
      <c r="Q27" s="74">
        <v>1.776</v>
      </c>
      <c r="R27" s="20"/>
    </row>
    <row r="28" spans="1:19" ht="38.1" customHeight="1">
      <c r="A28" s="35"/>
      <c r="B28" s="32"/>
      <c r="C28" s="26">
        <v>2</v>
      </c>
      <c r="D28" s="24" t="s">
        <v>73</v>
      </c>
      <c r="E28" s="24" t="s">
        <v>74</v>
      </c>
      <c r="F28" s="24" t="s">
        <v>75</v>
      </c>
      <c r="G28" s="24" t="s">
        <v>76</v>
      </c>
      <c r="H28" s="26" t="s">
        <v>77</v>
      </c>
      <c r="I28" s="26">
        <v>4</v>
      </c>
      <c r="J28" s="74">
        <v>2</v>
      </c>
      <c r="K28" s="74">
        <v>8</v>
      </c>
      <c r="L28" s="74">
        <v>0.25</v>
      </c>
      <c r="M28" s="74">
        <v>0.4</v>
      </c>
      <c r="N28" s="74">
        <v>1</v>
      </c>
      <c r="O28" s="74">
        <v>1.6</v>
      </c>
      <c r="P28" s="74">
        <v>2.6</v>
      </c>
      <c r="Q28" s="74">
        <v>5.4</v>
      </c>
      <c r="R28" s="20"/>
    </row>
    <row r="29" spans="1:19" ht="38.1" customHeight="1">
      <c r="A29" s="35"/>
      <c r="B29" s="32"/>
      <c r="C29" s="26">
        <v>3</v>
      </c>
      <c r="D29" s="6" t="s">
        <v>18</v>
      </c>
      <c r="E29" s="6" t="s">
        <v>40</v>
      </c>
      <c r="F29" s="24" t="s">
        <v>41</v>
      </c>
      <c r="G29" s="24" t="s">
        <v>135</v>
      </c>
      <c r="H29" s="24" t="s">
        <v>78</v>
      </c>
      <c r="I29" s="26">
        <v>2</v>
      </c>
      <c r="J29" s="74">
        <v>34.5</v>
      </c>
      <c r="K29" s="74">
        <v>69</v>
      </c>
      <c r="L29" s="74">
        <v>7.66</v>
      </c>
      <c r="M29" s="74">
        <v>5.41</v>
      </c>
      <c r="N29" s="74">
        <v>15.32</v>
      </c>
      <c r="O29" s="74">
        <v>10.82</v>
      </c>
      <c r="P29" s="74">
        <v>26.14</v>
      </c>
      <c r="Q29" s="74">
        <v>42.86</v>
      </c>
      <c r="R29" s="20"/>
    </row>
    <row r="30" spans="1:19" ht="38.1" customHeight="1">
      <c r="A30" s="35"/>
      <c r="B30" s="32"/>
      <c r="C30" s="26">
        <v>4</v>
      </c>
      <c r="D30" s="6" t="s">
        <v>18</v>
      </c>
      <c r="E30" s="6" t="s">
        <v>40</v>
      </c>
      <c r="F30" s="24" t="s">
        <v>37</v>
      </c>
      <c r="G30" s="24" t="s">
        <v>79</v>
      </c>
      <c r="H30" s="24" t="s">
        <v>80</v>
      </c>
      <c r="I30" s="26">
        <v>2</v>
      </c>
      <c r="J30" s="74">
        <v>24.5</v>
      </c>
      <c r="K30" s="74">
        <v>49</v>
      </c>
      <c r="L30" s="74">
        <v>3.21</v>
      </c>
      <c r="M30" s="74">
        <v>2.4500000000000002</v>
      </c>
      <c r="N30" s="74">
        <f>I30*L30</f>
        <v>6.42</v>
      </c>
      <c r="O30" s="74">
        <f>I30*M30</f>
        <v>4.9000000000000004</v>
      </c>
      <c r="P30" s="74">
        <f>N30+O30</f>
        <v>11.32</v>
      </c>
      <c r="Q30" s="74">
        <f>K30-P30</f>
        <v>37.68</v>
      </c>
      <c r="R30" s="20"/>
    </row>
    <row r="31" spans="1:19" ht="66.75" customHeight="1">
      <c r="A31" s="35"/>
      <c r="B31" s="32"/>
      <c r="C31" s="26">
        <v>5</v>
      </c>
      <c r="D31" s="6" t="s">
        <v>81</v>
      </c>
      <c r="E31" s="6" t="s">
        <v>82</v>
      </c>
      <c r="F31" s="6" t="s">
        <v>83</v>
      </c>
      <c r="G31" s="6" t="s">
        <v>84</v>
      </c>
      <c r="H31" s="24" t="s">
        <v>85</v>
      </c>
      <c r="I31" s="26">
        <v>2</v>
      </c>
      <c r="J31" s="74">
        <v>8</v>
      </c>
      <c r="K31" s="74">
        <v>16</v>
      </c>
      <c r="L31" s="74">
        <v>3</v>
      </c>
      <c r="M31" s="74">
        <v>1.5</v>
      </c>
      <c r="N31" s="74">
        <f>I31*L31</f>
        <v>6</v>
      </c>
      <c r="O31" s="74">
        <f>I31*M31</f>
        <v>3</v>
      </c>
      <c r="P31" s="74">
        <f>N31+O31</f>
        <v>9</v>
      </c>
      <c r="Q31" s="74">
        <f>K31-P31</f>
        <v>7</v>
      </c>
      <c r="R31" s="20"/>
    </row>
    <row r="32" spans="1:19" ht="66.75" customHeight="1">
      <c r="A32" s="35"/>
      <c r="B32" s="32" t="s">
        <v>86</v>
      </c>
      <c r="C32" s="26">
        <v>1</v>
      </c>
      <c r="D32" s="26" t="s">
        <v>18</v>
      </c>
      <c r="E32" s="26" t="s">
        <v>19</v>
      </c>
      <c r="F32" s="24" t="s">
        <v>21</v>
      </c>
      <c r="G32" s="26" t="s">
        <v>87</v>
      </c>
      <c r="H32" s="24" t="s">
        <v>20</v>
      </c>
      <c r="I32" s="26">
        <v>2</v>
      </c>
      <c r="J32" s="74">
        <v>8.0779999999999994</v>
      </c>
      <c r="K32" s="74">
        <v>16.155999999999999</v>
      </c>
      <c r="L32" s="74">
        <v>1.61</v>
      </c>
      <c r="M32" s="74">
        <v>0.92</v>
      </c>
      <c r="N32" s="74">
        <f>L32*I32</f>
        <v>3.22</v>
      </c>
      <c r="O32" s="74">
        <f>M32*I32</f>
        <v>1.84</v>
      </c>
      <c r="P32" s="74">
        <f>N32+O32</f>
        <v>5.0600000000000005</v>
      </c>
      <c r="Q32" s="74">
        <f>K32-P32</f>
        <v>11.095999999999998</v>
      </c>
      <c r="R32" s="20"/>
      <c r="S32" s="2"/>
    </row>
    <row r="33" spans="1:18" ht="43.5" customHeight="1">
      <c r="A33" s="35"/>
      <c r="B33" s="32"/>
      <c r="C33" s="26">
        <v>2</v>
      </c>
      <c r="D33" s="24" t="s">
        <v>88</v>
      </c>
      <c r="E33" s="8" t="s">
        <v>67</v>
      </c>
      <c r="F33" s="24" t="s">
        <v>89</v>
      </c>
      <c r="G33" s="9" t="s">
        <v>90</v>
      </c>
      <c r="H33" s="24" t="s">
        <v>70</v>
      </c>
      <c r="I33" s="25">
        <v>1</v>
      </c>
      <c r="J33" s="75">
        <v>5.5499000000000001</v>
      </c>
      <c r="K33" s="76">
        <v>5.5499000000000001</v>
      </c>
      <c r="L33" s="74">
        <v>0</v>
      </c>
      <c r="M33" s="74">
        <v>2</v>
      </c>
      <c r="N33" s="78">
        <v>0</v>
      </c>
      <c r="O33" s="74">
        <v>2</v>
      </c>
      <c r="P33" s="74">
        <v>2</v>
      </c>
      <c r="Q33" s="74">
        <v>3.5499000000000001</v>
      </c>
      <c r="R33" s="20"/>
    </row>
    <row r="34" spans="1:18" ht="38.1" customHeight="1">
      <c r="A34" s="35" t="s">
        <v>91</v>
      </c>
      <c r="B34" s="43" t="s">
        <v>92</v>
      </c>
      <c r="C34" s="26">
        <v>1</v>
      </c>
      <c r="D34" s="25" t="s">
        <v>93</v>
      </c>
      <c r="E34" s="25" t="s">
        <v>94</v>
      </c>
      <c r="F34" s="10" t="s">
        <v>95</v>
      </c>
      <c r="G34" s="10" t="s">
        <v>96</v>
      </c>
      <c r="H34" s="25" t="s">
        <v>97</v>
      </c>
      <c r="I34" s="25">
        <v>216</v>
      </c>
      <c r="J34" s="75">
        <v>0.16</v>
      </c>
      <c r="K34" s="76">
        <v>34.56</v>
      </c>
      <c r="L34" s="76">
        <v>0.03</v>
      </c>
      <c r="M34" s="76">
        <v>1.4999999999999999E-2</v>
      </c>
      <c r="N34" s="76">
        <f>I34*L34</f>
        <v>6.4799999999999995</v>
      </c>
      <c r="O34" s="76">
        <f>I34*M34</f>
        <v>3.2399999999999998</v>
      </c>
      <c r="P34" s="76">
        <f>N34+O34</f>
        <v>9.7199999999999989</v>
      </c>
      <c r="Q34" s="76">
        <f>K34-P34</f>
        <v>24.840000000000003</v>
      </c>
      <c r="R34" s="20"/>
    </row>
    <row r="35" spans="1:18" ht="38.1" customHeight="1">
      <c r="A35" s="35"/>
      <c r="B35" s="43"/>
      <c r="C35" s="26">
        <v>2</v>
      </c>
      <c r="D35" s="25" t="s">
        <v>93</v>
      </c>
      <c r="E35" s="25" t="s">
        <v>94</v>
      </c>
      <c r="F35" s="11" t="s">
        <v>98</v>
      </c>
      <c r="G35" s="26" t="s">
        <v>99</v>
      </c>
      <c r="H35" s="25" t="s">
        <v>97</v>
      </c>
      <c r="I35" s="25">
        <v>270</v>
      </c>
      <c r="J35" s="75">
        <v>0.19</v>
      </c>
      <c r="K35" s="76">
        <v>51.3</v>
      </c>
      <c r="L35" s="76">
        <v>0.03</v>
      </c>
      <c r="M35" s="76">
        <v>1.4999999999999999E-2</v>
      </c>
      <c r="N35" s="76">
        <f>I35*L35</f>
        <v>8.1</v>
      </c>
      <c r="O35" s="76">
        <f>I35*M35</f>
        <v>4.05</v>
      </c>
      <c r="P35" s="76">
        <f>N35+O35</f>
        <v>12.149999999999999</v>
      </c>
      <c r="Q35" s="76">
        <f>K35-P35</f>
        <v>39.15</v>
      </c>
      <c r="R35" s="20"/>
    </row>
    <row r="36" spans="1:18" ht="47.25" customHeight="1">
      <c r="A36" s="35"/>
      <c r="B36" s="43" t="s">
        <v>100</v>
      </c>
      <c r="C36" s="26">
        <v>3</v>
      </c>
      <c r="D36" s="24" t="s">
        <v>81</v>
      </c>
      <c r="E36" s="24" t="s">
        <v>82</v>
      </c>
      <c r="F36" s="6" t="s">
        <v>83</v>
      </c>
      <c r="G36" s="6" t="s">
        <v>84</v>
      </c>
      <c r="H36" s="24" t="s">
        <v>85</v>
      </c>
      <c r="I36" s="24">
        <v>1</v>
      </c>
      <c r="J36" s="78">
        <v>9.5</v>
      </c>
      <c r="K36" s="74">
        <v>9.5</v>
      </c>
      <c r="L36" s="74">
        <v>3</v>
      </c>
      <c r="M36" s="74">
        <v>1.5</v>
      </c>
      <c r="N36" s="74">
        <f>L36</f>
        <v>3</v>
      </c>
      <c r="O36" s="74">
        <f>M36</f>
        <v>1.5</v>
      </c>
      <c r="P36" s="74">
        <f>N36+O36</f>
        <v>4.5</v>
      </c>
      <c r="Q36" s="74">
        <f>K36-P36</f>
        <v>5</v>
      </c>
      <c r="R36" s="20"/>
    </row>
    <row r="37" spans="1:18" ht="47.25" customHeight="1">
      <c r="A37" s="35"/>
      <c r="B37" s="43"/>
      <c r="C37" s="26">
        <v>4</v>
      </c>
      <c r="D37" s="24" t="s">
        <v>81</v>
      </c>
      <c r="E37" s="24" t="s">
        <v>82</v>
      </c>
      <c r="F37" s="24" t="s">
        <v>101</v>
      </c>
      <c r="G37" s="24" t="s">
        <v>102</v>
      </c>
      <c r="H37" s="24" t="s">
        <v>132</v>
      </c>
      <c r="I37" s="24">
        <v>2</v>
      </c>
      <c r="J37" s="78">
        <v>6</v>
      </c>
      <c r="K37" s="74">
        <v>12</v>
      </c>
      <c r="L37" s="74">
        <v>2</v>
      </c>
      <c r="M37" s="74">
        <v>1.5</v>
      </c>
      <c r="N37" s="74">
        <f>L37*I37</f>
        <v>4</v>
      </c>
      <c r="O37" s="74">
        <f>I37*M37</f>
        <v>3</v>
      </c>
      <c r="P37" s="74">
        <f>N37+O37</f>
        <v>7</v>
      </c>
      <c r="Q37" s="74">
        <f>K37-P37</f>
        <v>5</v>
      </c>
      <c r="R37" s="20"/>
    </row>
    <row r="38" spans="1:18" ht="54" customHeight="1">
      <c r="A38" s="35"/>
      <c r="B38" s="25" t="s">
        <v>103</v>
      </c>
      <c r="C38" s="26">
        <v>1</v>
      </c>
      <c r="D38" s="25" t="s">
        <v>104</v>
      </c>
      <c r="E38" s="3" t="s">
        <v>105</v>
      </c>
      <c r="F38" s="9" t="s">
        <v>106</v>
      </c>
      <c r="G38" s="9" t="s">
        <v>107</v>
      </c>
      <c r="H38" s="25" t="s">
        <v>108</v>
      </c>
      <c r="I38" s="25">
        <v>3</v>
      </c>
      <c r="J38" s="75">
        <v>13.27</v>
      </c>
      <c r="K38" s="76">
        <v>39.81</v>
      </c>
      <c r="L38" s="76">
        <v>0.34</v>
      </c>
      <c r="M38" s="76">
        <v>1.01</v>
      </c>
      <c r="N38" s="76">
        <v>1.02</v>
      </c>
      <c r="O38" s="76">
        <v>3.03</v>
      </c>
      <c r="P38" s="76">
        <v>4.05</v>
      </c>
      <c r="Q38" s="76">
        <v>35.76</v>
      </c>
      <c r="R38" s="20"/>
    </row>
    <row r="39" spans="1:18" ht="38.1" customHeight="1">
      <c r="A39" s="35" t="s">
        <v>109</v>
      </c>
      <c r="B39" s="32" t="s">
        <v>110</v>
      </c>
      <c r="C39" s="4">
        <v>1</v>
      </c>
      <c r="D39" s="12" t="s">
        <v>56</v>
      </c>
      <c r="E39" s="12" t="s">
        <v>111</v>
      </c>
      <c r="F39" s="12" t="s">
        <v>112</v>
      </c>
      <c r="G39" s="12" t="s">
        <v>113</v>
      </c>
      <c r="H39" s="12" t="s">
        <v>114</v>
      </c>
      <c r="I39" s="25">
        <v>1</v>
      </c>
      <c r="J39" s="75">
        <v>0.55000000000000004</v>
      </c>
      <c r="K39" s="76">
        <v>0.55000000000000004</v>
      </c>
      <c r="L39" s="76">
        <v>0.104</v>
      </c>
      <c r="M39" s="76">
        <v>2.5999999999999999E-2</v>
      </c>
      <c r="N39" s="76">
        <v>0.104</v>
      </c>
      <c r="O39" s="76">
        <v>2.5999999999999999E-2</v>
      </c>
      <c r="P39" s="76">
        <v>0.13</v>
      </c>
      <c r="Q39" s="76">
        <v>0.42</v>
      </c>
      <c r="R39" s="20"/>
    </row>
    <row r="40" spans="1:18" ht="38.1" customHeight="1">
      <c r="A40" s="35"/>
      <c r="B40" s="32"/>
      <c r="C40" s="4">
        <v>2</v>
      </c>
      <c r="D40" s="12" t="s">
        <v>115</v>
      </c>
      <c r="E40" s="12" t="s">
        <v>116</v>
      </c>
      <c r="F40" s="12" t="s">
        <v>26</v>
      </c>
      <c r="G40" s="12" t="s">
        <v>129</v>
      </c>
      <c r="H40" s="12" t="s">
        <v>130</v>
      </c>
      <c r="I40" s="25">
        <v>1</v>
      </c>
      <c r="J40" s="75">
        <v>11.1</v>
      </c>
      <c r="K40" s="76">
        <v>11.1</v>
      </c>
      <c r="L40" s="76">
        <v>1.5</v>
      </c>
      <c r="M40" s="76">
        <v>2.5</v>
      </c>
      <c r="N40" s="76">
        <v>1.5</v>
      </c>
      <c r="O40" s="76">
        <v>2.5</v>
      </c>
      <c r="P40" s="76">
        <v>4</v>
      </c>
      <c r="Q40" s="76">
        <v>7.1</v>
      </c>
      <c r="R40" s="20"/>
    </row>
    <row r="41" spans="1:18" ht="38.1" customHeight="1">
      <c r="A41" s="35"/>
      <c r="B41" s="32"/>
      <c r="C41" s="4">
        <v>3</v>
      </c>
      <c r="D41" s="12" t="s">
        <v>56</v>
      </c>
      <c r="E41" s="12" t="s">
        <v>117</v>
      </c>
      <c r="F41" s="12" t="s">
        <v>118</v>
      </c>
      <c r="G41" s="12" t="s">
        <v>119</v>
      </c>
      <c r="H41" s="12" t="s">
        <v>120</v>
      </c>
      <c r="I41" s="25">
        <v>1</v>
      </c>
      <c r="J41" s="75">
        <v>0.64</v>
      </c>
      <c r="K41" s="76">
        <v>0.64</v>
      </c>
      <c r="L41" s="76">
        <v>0</v>
      </c>
      <c r="M41" s="76">
        <v>0.3</v>
      </c>
      <c r="N41" s="76">
        <v>0</v>
      </c>
      <c r="O41" s="76">
        <v>0.3</v>
      </c>
      <c r="P41" s="76">
        <v>0.3</v>
      </c>
      <c r="Q41" s="76">
        <v>0.34</v>
      </c>
      <c r="R41" s="20"/>
    </row>
    <row r="42" spans="1:18" ht="38.1" customHeight="1">
      <c r="A42" s="35"/>
      <c r="B42" s="44" t="s">
        <v>126</v>
      </c>
      <c r="C42" s="4">
        <v>1</v>
      </c>
      <c r="D42" s="13" t="s">
        <v>121</v>
      </c>
      <c r="E42" s="13" t="s">
        <v>122</v>
      </c>
      <c r="F42" s="14" t="s">
        <v>123</v>
      </c>
      <c r="G42" s="14" t="s">
        <v>124</v>
      </c>
      <c r="H42" s="13" t="s">
        <v>125</v>
      </c>
      <c r="I42" s="25">
        <v>3</v>
      </c>
      <c r="J42" s="75">
        <v>13.8</v>
      </c>
      <c r="K42" s="76">
        <v>41.4</v>
      </c>
      <c r="L42" s="76">
        <v>2.95</v>
      </c>
      <c r="M42" s="76">
        <v>2.85</v>
      </c>
      <c r="N42" s="76">
        <v>8.85</v>
      </c>
      <c r="O42" s="76">
        <v>8.5500000000000007</v>
      </c>
      <c r="P42" s="76">
        <v>17.399999999999999</v>
      </c>
      <c r="Q42" s="76">
        <v>24</v>
      </c>
      <c r="R42" s="20"/>
    </row>
    <row r="43" spans="1:18" ht="38.1" customHeight="1">
      <c r="A43" s="35"/>
      <c r="B43" s="45"/>
      <c r="C43" s="4">
        <v>2</v>
      </c>
      <c r="D43" s="25" t="s">
        <v>66</v>
      </c>
      <c r="E43" s="25" t="s">
        <v>67</v>
      </c>
      <c r="F43" s="11" t="s">
        <v>68</v>
      </c>
      <c r="G43" s="11" t="s">
        <v>127</v>
      </c>
      <c r="H43" s="11" t="s">
        <v>70</v>
      </c>
      <c r="I43" s="25">
        <v>2</v>
      </c>
      <c r="J43" s="75">
        <v>4.6999000000000004</v>
      </c>
      <c r="K43" s="76">
        <v>9.3998000000000008</v>
      </c>
      <c r="L43" s="76">
        <v>0</v>
      </c>
      <c r="M43" s="76">
        <v>2</v>
      </c>
      <c r="N43" s="76">
        <v>0</v>
      </c>
      <c r="O43" s="76">
        <v>4</v>
      </c>
      <c r="P43" s="76">
        <v>4</v>
      </c>
      <c r="Q43" s="76">
        <v>5.3997999999999999</v>
      </c>
      <c r="R43" s="20"/>
    </row>
    <row r="44" spans="1:18" ht="38.1" customHeight="1">
      <c r="A44" s="35" t="s">
        <v>15</v>
      </c>
      <c r="B44" s="36"/>
      <c r="C44" s="26"/>
      <c r="D44" s="24"/>
      <c r="E44" s="24"/>
      <c r="F44" s="24"/>
      <c r="G44" s="24"/>
      <c r="H44" s="26"/>
      <c r="I44" s="73">
        <f>SUM(I4:I43)</f>
        <v>724</v>
      </c>
      <c r="J44" s="74"/>
      <c r="K44" s="74">
        <f>SUM(K4:K43)</f>
        <v>3553.1956999999998</v>
      </c>
      <c r="L44" s="74"/>
      <c r="M44" s="74"/>
      <c r="N44" s="74">
        <f>SUM(N4:N43)</f>
        <v>551.28400000000011</v>
      </c>
      <c r="O44" s="74">
        <f>SUM(O4:O43)</f>
        <v>506.50600000000003</v>
      </c>
      <c r="P44" s="74">
        <f>SUM(P4:P43)</f>
        <v>1057.7900000000004</v>
      </c>
      <c r="Q44" s="74">
        <f>SUM(Q4:Q43)</f>
        <v>2495.4057000000007</v>
      </c>
      <c r="R44" s="20"/>
    </row>
    <row r="45" spans="1:18" ht="34.5" customHeight="1">
      <c r="A45" s="37" t="s">
        <v>146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</row>
    <row r="46" spans="1:18" ht="23.25" customHeight="1">
      <c r="A46" s="15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41" t="s">
        <v>128</v>
      </c>
      <c r="M46" s="41"/>
      <c r="N46" s="41"/>
      <c r="O46" s="41"/>
      <c r="P46" s="41"/>
      <c r="Q46" s="17"/>
      <c r="R46" s="17"/>
    </row>
    <row r="47" spans="1:18" ht="23.25" customHeight="1">
      <c r="A47" s="15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42" t="s">
        <v>133</v>
      </c>
      <c r="O47" s="42"/>
      <c r="P47" s="42"/>
      <c r="Q47" s="17"/>
      <c r="R47" s="17"/>
    </row>
    <row r="48" spans="1:18" ht="38.1" customHeight="1">
      <c r="B48" s="18"/>
      <c r="D48" s="18"/>
      <c r="E48" s="16"/>
      <c r="R48" s="18"/>
    </row>
    <row r="49" spans="2:18" ht="38.1" customHeight="1">
      <c r="B49" s="18"/>
      <c r="D49" s="18"/>
      <c r="E49" s="16"/>
      <c r="R49" s="18"/>
    </row>
  </sheetData>
  <mergeCells count="32">
    <mergeCell ref="N47:P47"/>
    <mergeCell ref="L46:P46"/>
    <mergeCell ref="B19:B26"/>
    <mergeCell ref="A45:R45"/>
    <mergeCell ref="A4:A10"/>
    <mergeCell ref="A44:B44"/>
    <mergeCell ref="A11:A33"/>
    <mergeCell ref="A34:A38"/>
    <mergeCell ref="A39:A43"/>
    <mergeCell ref="B4:B8"/>
    <mergeCell ref="B11:B18"/>
    <mergeCell ref="B36:B37"/>
    <mergeCell ref="B42:B43"/>
    <mergeCell ref="B39:B41"/>
    <mergeCell ref="B27:B31"/>
    <mergeCell ref="B32:B33"/>
    <mergeCell ref="B34:B35"/>
    <mergeCell ref="A1:R1"/>
    <mergeCell ref="L2:M2"/>
    <mergeCell ref="N2:P2"/>
    <mergeCell ref="K2:K3"/>
    <mergeCell ref="Q2:Q3"/>
    <mergeCell ref="R2:R3"/>
    <mergeCell ref="C2:C3"/>
    <mergeCell ref="D2:D3"/>
    <mergeCell ref="E2:E3"/>
    <mergeCell ref="A2:B3"/>
    <mergeCell ref="F2:F3"/>
    <mergeCell ref="J2:J3"/>
    <mergeCell ref="G2:G3"/>
    <mergeCell ref="H2:H3"/>
    <mergeCell ref="I2:I3"/>
  </mergeCells>
  <phoneticPr fontId="7" type="noConversion"/>
  <pageMargins left="0.75" right="0.75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30398</dc:creator>
  <cp:lastModifiedBy>admin</cp:lastModifiedBy>
  <cp:lastPrinted>2020-06-03T02:40:26Z</cp:lastPrinted>
  <dcterms:created xsi:type="dcterms:W3CDTF">2019-11-19T06:32:00Z</dcterms:created>
  <dcterms:modified xsi:type="dcterms:W3CDTF">2021-03-03T09:14:33Z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